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<sst xmlns="http://schemas.openxmlformats.org/spreadsheetml/2006/main" count="61" uniqueCount="35">
  <si>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</si>
  <si>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</si>
  <si>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</si>
  <si>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</si>
  <si>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</si>
  <si>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</si>
  <si>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</si>
  <si>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</si>
  <si>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</si>
  <si>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</si>
  <si>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</si>
  <si>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</si>
  <si>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</si>
  <si>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</si>
  <si>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</si>
  <si>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</si>
  <si>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1.1. Заробітная плата робіт. З ком. 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</si>
  <si>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</si>
  <si>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</si>
  <si>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</si>
  <si>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</si>
  <si>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</si>
  <si>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</si>
  <si>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</si>
  <si>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</si>
  <si>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</si>
  <si>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</si>
  <si>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</si>
  <si>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</si>
  <si>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грн/</t>
  </si>
  <si>
    <t>2.1. Заробітная плата</t>
  </si>
  <si>
    <t>2.Витрати по обслуговуванню димовентиляційних каналів</t>
  </si>
  <si>
    <t>3.Витрати робіт з підготовки житлового фонду до роботи в осінньо-зимовий період</t>
  </si>
  <si>
    <t>Стуса  1, 3, 4</t>
  </si>
  <si>
    <t>Розрахунок тарифів по вул. Дорожній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</si>
</sst>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B12">
      <selection activeCell="I41" sqref="I4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2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34</v>
      </c>
    </row>
    <row r="3" ht="20.25">
      <c r="B3" s="4" t="s">
        <v>33</v>
      </c>
    </row>
    <row r="4" spans="2:10" ht="12.75">
      <c r="B4" t="s">
        <v>1</v>
      </c>
      <c r="D4">
        <v>1873.34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I5">
        <v>407.5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I8">
        <v>0.13</v>
      </c>
      <c r="J8" t="s">
        <v>9</v>
      </c>
    </row>
    <row r="10" ht="12.75">
      <c r="B10" t="s">
        <v>10</v>
      </c>
    </row>
    <row r="11" spans="2:10" ht="12.75">
      <c r="B11" t="s">
        <v>16</v>
      </c>
      <c r="I11" s="1">
        <f>B1*I8</f>
        <v>542.49</v>
      </c>
      <c r="J11" s="1" t="s">
        <v>15</v>
      </c>
    </row>
    <row r="12" spans="2:10" ht="12.75">
      <c r="B12" t="s">
        <v>11</v>
      </c>
      <c r="I12" s="1">
        <f>I11*22%</f>
        <v>119.3478</v>
      </c>
      <c r="J12" s="1" t="s">
        <v>15</v>
      </c>
    </row>
    <row r="13" spans="2:10" ht="12.75">
      <c r="B13" t="s">
        <v>12</v>
      </c>
      <c r="I13" s="1">
        <v>19.07</v>
      </c>
      <c r="J13" s="1" t="s">
        <v>15</v>
      </c>
    </row>
    <row r="14" spans="2:10" ht="12.75">
      <c r="B14" t="s">
        <v>13</v>
      </c>
      <c r="I14" s="1">
        <f>(I11+I12+I13)*56%</f>
        <v>381.3083680000001</v>
      </c>
      <c r="J14" s="1" t="s">
        <v>15</v>
      </c>
    </row>
    <row r="16" spans="2:9" ht="12.75">
      <c r="B16" s="1">
        <f>I11+I12+I13+I14</f>
        <v>1062.2161680000002</v>
      </c>
      <c r="C16" t="s">
        <v>29</v>
      </c>
      <c r="D16" s="1">
        <f>D4</f>
        <v>1873.34</v>
      </c>
      <c r="E16" t="s">
        <v>27</v>
      </c>
      <c r="F16">
        <f>B16/D4</f>
        <v>0.5670172889064453</v>
      </c>
      <c r="G16" t="s">
        <v>15</v>
      </c>
      <c r="H16" s="2"/>
      <c r="I16" s="1"/>
    </row>
    <row r="19" ht="12.75">
      <c r="B19" t="s">
        <v>31</v>
      </c>
    </row>
    <row r="20" spans="2:10" ht="12.75">
      <c r="B20" t="s">
        <v>30</v>
      </c>
      <c r="I20" s="7">
        <f>0.05298*D25</f>
        <v>99.2495532</v>
      </c>
      <c r="J20" s="1" t="s">
        <v>15</v>
      </c>
    </row>
    <row r="21" spans="2:10" ht="12.75">
      <c r="B21" t="s">
        <v>17</v>
      </c>
      <c r="I21" s="7">
        <f>I20*22%</f>
        <v>21.834901704</v>
      </c>
      <c r="J21" s="1" t="s">
        <v>15</v>
      </c>
    </row>
    <row r="22" spans="2:10" ht="12.75">
      <c r="B22" t="s">
        <v>18</v>
      </c>
      <c r="I22" s="7">
        <v>35.5</v>
      </c>
      <c r="J22" s="1" t="s">
        <v>15</v>
      </c>
    </row>
    <row r="23" spans="2:10" ht="12.75">
      <c r="B23" t="s">
        <v>19</v>
      </c>
      <c r="I23" s="7">
        <f>(I20+I21+I22)*56%</f>
        <v>87.68729474624</v>
      </c>
      <c r="J23" s="1" t="s">
        <v>15</v>
      </c>
    </row>
    <row r="25" spans="2:9" ht="12.75">
      <c r="B25" s="7">
        <f>SUM(I20:I23)</f>
        <v>244.27174965024</v>
      </c>
      <c r="C25" t="s">
        <v>29</v>
      </c>
      <c r="D25">
        <f>D4</f>
        <v>1873.34</v>
      </c>
      <c r="E25" t="s">
        <v>14</v>
      </c>
      <c r="F25" s="8">
        <f>B25/D25</f>
        <v>0.13039370837661077</v>
      </c>
      <c r="G25" s="1" t="s">
        <v>15</v>
      </c>
      <c r="I25" s="1"/>
    </row>
    <row r="28" ht="12.75">
      <c r="B28" t="s">
        <v>32</v>
      </c>
    </row>
    <row r="29" ht="12.75">
      <c r="B29" t="s">
        <v>28</v>
      </c>
    </row>
    <row r="30" spans="2:10" ht="12.75">
      <c r="B30" t="s">
        <v>20</v>
      </c>
      <c r="I30" s="7">
        <f>0.73116*D35</f>
        <v>1369.7112744</v>
      </c>
      <c r="J30" s="1" t="s">
        <v>15</v>
      </c>
    </row>
    <row r="31" spans="2:10" ht="12.75">
      <c r="B31" t="s">
        <v>21</v>
      </c>
      <c r="I31" s="7">
        <f>I30*22%</f>
        <v>301.336480368</v>
      </c>
      <c r="J31" s="1" t="s">
        <v>15</v>
      </c>
    </row>
    <row r="32" spans="2:10" ht="12.75">
      <c r="B32" t="s">
        <v>22</v>
      </c>
      <c r="I32" s="7">
        <v>166</v>
      </c>
      <c r="J32" s="1" t="s">
        <v>15</v>
      </c>
    </row>
    <row r="33" spans="2:10" ht="12.75">
      <c r="B33" t="s">
        <v>23</v>
      </c>
      <c r="I33" s="7">
        <f>(I30+I31+I32)*56%</f>
        <v>1028.7467426700803</v>
      </c>
      <c r="J33" s="1" t="s">
        <v>15</v>
      </c>
    </row>
    <row r="35" spans="2:9" ht="12.75">
      <c r="B35" s="7">
        <f>SUM(I30:I33)</f>
        <v>2865.7944974380807</v>
      </c>
      <c r="C35" t="s">
        <v>29</v>
      </c>
      <c r="D35">
        <f>D4</f>
        <v>1873.34</v>
      </c>
      <c r="E35" t="s">
        <v>14</v>
      </c>
      <c r="F35" s="8">
        <f>B35/D35</f>
        <v>1.5297780955075324</v>
      </c>
      <c r="G35" s="1" t="s">
        <v>15</v>
      </c>
      <c r="I35" s="1"/>
    </row>
    <row r="38" spans="2:6" ht="12.75">
      <c r="B38" t="s">
        <v>24</v>
      </c>
      <c r="D38" s="5">
        <f>F16+F25+F35</f>
        <v>2.2271890927905886</v>
      </c>
      <c r="E38" s="1" t="s">
        <v>15</v>
      </c>
      <c r="F38" s="1"/>
    </row>
    <row r="39" spans="2:6" ht="12.75">
      <c r="B39" t="s">
        <v>25</v>
      </c>
      <c r="D39" s="5">
        <f>D38*20%</f>
        <v>0.44543781855811776</v>
      </c>
      <c r="E39" s="1" t="s">
        <v>15</v>
      </c>
      <c r="F39" s="1"/>
    </row>
    <row r="40" spans="2:6" ht="12.75">
      <c r="B40" t="s">
        <v>26</v>
      </c>
      <c r="D40" s="6">
        <f>SUM(D38:D39)</f>
        <v>2.6726269113487064</v>
      </c>
      <c r="E40" s="1" t="s">
        <v>15</v>
      </c>
      <c r="F40" s="1"/>
    </row>
    <row r="41" ht="12.75">
      <c r="I4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2018-12-20T12:48:57Z</dcterms:modified>
  <cp:category/>
  <cp:version/>
  <cp:contentType/>
  <cp:contentStatus/>
</cp:coreProperties>
</file>